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2120" windowHeight="906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</definedName>
    <definedName name="_xlnm.Print_Area" localSheetId="0">'Лист1'!$A$1:$U$26</definedName>
  </definedNames>
  <calcPr fullCalcOnLoad="1"/>
</workbook>
</file>

<file path=xl/sharedStrings.xml><?xml version="1.0" encoding="utf-8"?>
<sst xmlns="http://schemas.openxmlformats.org/spreadsheetml/2006/main" count="87" uniqueCount="53">
  <si>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</si>
  <si>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</si>
  <si>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</si>
  <si>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</si>
  <si>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</si>
  <si>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>Место – 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</si>
  <si>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</si>
  <si>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</si>
  <si>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</si>
  <si>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</si>
  <si>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</si>
  <si>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</si>
  <si>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</si>
  <si>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</si>
  <si>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</si>
  <si>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</si>
  <si>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</si>
  <si>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</si>
  <si>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</si>
  <si>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</si>
  <si>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</si>
  <si>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</si>
  <si>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</si>
  <si>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</si>
  <si>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Г</t>
  </si>
  <si>
    <t>Письменный (0-й) тур</t>
  </si>
  <si>
    <t>Отборочные бои 1-го тура</t>
  </si>
  <si>
    <t>Д</t>
  </si>
  <si>
    <t>Гимназия №29 г.Минска</t>
  </si>
  <si>
    <t>Гимназия №3 г.Гродно</t>
  </si>
  <si>
    <t>Гимназия №20 г Минска</t>
  </si>
  <si>
    <t>Гимназия №13 г.Минска</t>
  </si>
  <si>
    <t>Гимназия №75 г.Минска</t>
  </si>
  <si>
    <t>Гимназия №41 г.Минска</t>
  </si>
  <si>
    <t>Гимназия №5 г.Минска</t>
  </si>
  <si>
    <t>Средняя школа №24 г.Гомеля</t>
  </si>
  <si>
    <t>Средняя школа №148 г.Минска</t>
  </si>
  <si>
    <t>ГБОУ СОШ №225 С.-Петербург</t>
  </si>
  <si>
    <t>Свислочская средняя школа</t>
  </si>
  <si>
    <t>Гимназия №51 г.Гомеля, №2</t>
  </si>
  <si>
    <t>Средняя школа №3 г.Солигорска</t>
  </si>
  <si>
    <t>Гимназия №40 г.Минска</t>
  </si>
  <si>
    <t>Гимназия №61 г.Минска</t>
  </si>
  <si>
    <t>Гимназия №56 г.Минска</t>
  </si>
  <si>
    <t>Гимназия №146 г.Минска</t>
  </si>
  <si>
    <t>Гимназия №38 г.Минска</t>
  </si>
  <si>
    <t>Средняя школа №8 г.Кобрина</t>
  </si>
  <si>
    <t>ГБОУ СОШ №241 С.-Петербург</t>
  </si>
  <si>
    <t>I</t>
  </si>
  <si>
    <t>II</t>
  </si>
  <si>
    <t>III</t>
  </si>
  <si>
    <t>по</t>
  </si>
  <si>
    <t>IV Минский городской отрытый турнир юных математиков (9-11 марта 2017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</si>
</sst>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7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top" wrapText="1"/>
    </xf>
    <xf numFmtId="2" fontId="2" fillId="24" borderId="13" xfId="0" applyNumberFormat="1" applyFont="1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 wrapText="1"/>
    </xf>
    <xf numFmtId="4" fontId="2" fillId="24" borderId="13" xfId="0" applyNumberFormat="1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 wrapText="1"/>
    </xf>
    <xf numFmtId="3" fontId="2" fillId="24" borderId="13" xfId="0" applyNumberFormat="1" applyFont="1" applyFill="1" applyBorder="1" applyAlignment="1">
      <alignment horizontal="center" vertical="top" wrapText="1"/>
    </xf>
    <xf numFmtId="184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84" fontId="6" fillId="24" borderId="12" xfId="0" applyNumberFormat="1" applyFont="1" applyFill="1" applyBorder="1" applyAlignment="1">
      <alignment horizontal="center" wrapText="1"/>
    </xf>
    <xf numFmtId="0" fontId="8" fillId="24" borderId="14" xfId="0" applyFont="1" applyFill="1" applyBorder="1" applyAlignment="1">
      <alignment horizontal="center" vertical="center" wrapText="1"/>
    </xf>
    <xf numFmtId="184" fontId="0" fillId="24" borderId="14" xfId="0" applyNumberFormat="1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 vertical="center" wrapText="1"/>
    </xf>
    <xf numFmtId="184" fontId="6" fillId="24" borderId="14" xfId="0" applyNumberFormat="1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184" fontId="0" fillId="24" borderId="14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/>
    </xf>
    <xf numFmtId="184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 horizontal="center" vertical="center"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/>
    </xf>
    <xf numFmtId="0" fontId="2" fillId="22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2" borderId="23" xfId="0" applyFont="1" applyFill="1" applyBorder="1" applyAlignment="1">
      <alignment horizontal="center" vertical="top" wrapText="1"/>
    </xf>
    <xf numFmtId="0" fontId="2" fillId="22" borderId="24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96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31.75390625" style="0" customWidth="1"/>
    <col min="3" max="3" width="6.375" style="0" customWidth="1"/>
    <col min="4" max="4" width="5.875" style="0" customWidth="1"/>
    <col min="5" max="6" width="5.75390625" style="0" customWidth="1"/>
    <col min="7" max="7" width="5.75390625" style="15" customWidth="1"/>
    <col min="8" max="9" width="5.75390625" style="0" customWidth="1"/>
    <col min="10" max="10" width="5.75390625" style="12" customWidth="1"/>
    <col min="11" max="18" width="5.75390625" style="0" customWidth="1"/>
    <col min="19" max="19" width="10.00390625" style="0" customWidth="1"/>
    <col min="20" max="20" width="5.625" style="0" customWidth="1"/>
    <col min="21" max="26" width="5.75390625" style="0" customWidth="1"/>
  </cols>
  <sheetData>
    <row r="1" spans="1:7" ht="12.75">
      <c r="A1" s="1" t="s">
        <v>52</v>
      </c>
      <c r="G1" s="14"/>
    </row>
    <row r="2" ht="13.5" thickBot="1">
      <c r="A2" s="2"/>
    </row>
    <row r="3" spans="1:19" ht="31.5" customHeight="1" thickBot="1">
      <c r="A3" s="3" t="s">
        <v>0</v>
      </c>
      <c r="B3" s="50" t="s">
        <v>2</v>
      </c>
      <c r="C3" s="53" t="s">
        <v>3</v>
      </c>
      <c r="D3" s="54"/>
      <c r="E3" s="53" t="s">
        <v>25</v>
      </c>
      <c r="F3" s="59"/>
      <c r="G3" s="54"/>
      <c r="H3" s="50" t="s">
        <v>4</v>
      </c>
      <c r="I3" s="62" t="s">
        <v>5</v>
      </c>
      <c r="J3" s="53" t="s">
        <v>26</v>
      </c>
      <c r="K3" s="59"/>
      <c r="L3" s="59"/>
      <c r="M3" s="54"/>
      <c r="N3" s="50" t="s">
        <v>4</v>
      </c>
      <c r="O3" s="62" t="s">
        <v>6</v>
      </c>
      <c r="P3" s="65" t="s">
        <v>7</v>
      </c>
      <c r="Q3" s="66"/>
      <c r="R3" s="66"/>
      <c r="S3" s="67"/>
    </row>
    <row r="4" spans="1:19" ht="13.5" thickBot="1">
      <c r="A4" s="4" t="s">
        <v>1</v>
      </c>
      <c r="B4" s="51"/>
      <c r="C4" s="55"/>
      <c r="D4" s="56"/>
      <c r="E4" s="55"/>
      <c r="F4" s="60"/>
      <c r="G4" s="56"/>
      <c r="H4" s="51"/>
      <c r="I4" s="63"/>
      <c r="J4" s="55"/>
      <c r="K4" s="60"/>
      <c r="L4" s="60"/>
      <c r="M4" s="56"/>
      <c r="N4" s="51"/>
      <c r="O4" s="63"/>
      <c r="P4" s="68" t="s">
        <v>8</v>
      </c>
      <c r="Q4" s="69"/>
      <c r="R4" s="69"/>
      <c r="S4" s="70"/>
    </row>
    <row r="5" spans="1:19" ht="13.5" thickBot="1">
      <c r="A5" s="5"/>
      <c r="B5" s="52"/>
      <c r="C5" s="57"/>
      <c r="D5" s="58"/>
      <c r="E5" s="57"/>
      <c r="F5" s="61"/>
      <c r="G5" s="58"/>
      <c r="H5" s="51"/>
      <c r="I5" s="63"/>
      <c r="J5" s="73"/>
      <c r="K5" s="74"/>
      <c r="L5" s="74"/>
      <c r="M5" s="75"/>
      <c r="N5" s="51"/>
      <c r="O5" s="63"/>
      <c r="P5" s="71" t="s">
        <v>9</v>
      </c>
      <c r="Q5" s="72"/>
      <c r="R5" s="72"/>
      <c r="S5" s="49"/>
    </row>
    <row r="6" spans="1:19" ht="30.75" thickBot="1">
      <c r="A6" s="6"/>
      <c r="B6" s="7"/>
      <c r="C6" s="7" t="s">
        <v>10</v>
      </c>
      <c r="D6" s="7" t="s">
        <v>11</v>
      </c>
      <c r="E6" s="7" t="s">
        <v>10</v>
      </c>
      <c r="F6" s="7" t="s">
        <v>12</v>
      </c>
      <c r="G6" s="16" t="s">
        <v>13</v>
      </c>
      <c r="H6" s="52"/>
      <c r="I6" s="64"/>
      <c r="J6" s="13" t="s">
        <v>14</v>
      </c>
      <c r="K6" s="7" t="s">
        <v>15</v>
      </c>
      <c r="L6" s="7" t="s">
        <v>16</v>
      </c>
      <c r="M6" s="7" t="s">
        <v>13</v>
      </c>
      <c r="N6" s="52"/>
      <c r="O6" s="64"/>
      <c r="P6" s="7" t="s">
        <v>17</v>
      </c>
      <c r="Q6" s="7" t="s">
        <v>18</v>
      </c>
      <c r="R6" s="8" t="s">
        <v>19</v>
      </c>
      <c r="S6" s="7" t="s">
        <v>20</v>
      </c>
    </row>
    <row r="7" spans="1:19" ht="15" customHeight="1" thickBot="1">
      <c r="A7" s="9">
        <v>1</v>
      </c>
      <c r="B7" s="17" t="s">
        <v>28</v>
      </c>
      <c r="C7" s="18">
        <v>71.35</v>
      </c>
      <c r="D7" s="19">
        <v>0.905227099720883</v>
      </c>
      <c r="E7" s="20">
        <v>39</v>
      </c>
      <c r="F7" s="21">
        <f>E7/27.15</f>
        <v>1.4364640883977902</v>
      </c>
      <c r="G7" s="22">
        <v>3</v>
      </c>
      <c r="H7" s="23">
        <f>D7+F7</f>
        <v>2.341691188118673</v>
      </c>
      <c r="I7" s="24">
        <v>1</v>
      </c>
      <c r="J7" s="25" t="s">
        <v>21</v>
      </c>
      <c r="K7" s="20">
        <v>217</v>
      </c>
      <c r="L7" s="21">
        <v>1.2471</v>
      </c>
      <c r="M7" s="26">
        <v>1</v>
      </c>
      <c r="N7" s="23">
        <f>H7+L7</f>
        <v>3.588791188118673</v>
      </c>
      <c r="O7" s="20">
        <v>2</v>
      </c>
      <c r="P7" s="27">
        <v>418.7</v>
      </c>
      <c r="Q7" s="46">
        <f>N7+1.1048</f>
        <v>4.693591188118673</v>
      </c>
      <c r="R7" s="28">
        <v>1</v>
      </c>
      <c r="S7" s="25" t="s">
        <v>48</v>
      </c>
    </row>
    <row r="8" spans="1:19" ht="15" customHeight="1" thickBot="1">
      <c r="A8" s="9">
        <v>2</v>
      </c>
      <c r="B8" s="17" t="s">
        <v>29</v>
      </c>
      <c r="C8" s="29">
        <v>61.5</v>
      </c>
      <c r="D8" s="19">
        <v>0.7802588175589953</v>
      </c>
      <c r="E8" s="20">
        <v>28</v>
      </c>
      <c r="F8" s="21">
        <f aca="true" t="shared" si="0" ref="F8:F26">E8/27.15</f>
        <v>1.0313075506445673</v>
      </c>
      <c r="G8" s="22">
        <v>10</v>
      </c>
      <c r="H8" s="23">
        <f aca="true" t="shared" si="1" ref="H8:H26">D8+F8</f>
        <v>1.8115663682035625</v>
      </c>
      <c r="I8" s="24">
        <v>5</v>
      </c>
      <c r="J8" s="25" t="s">
        <v>22</v>
      </c>
      <c r="K8" s="20">
        <v>217</v>
      </c>
      <c r="L8" s="21">
        <v>1.3152</v>
      </c>
      <c r="M8" s="26">
        <v>1</v>
      </c>
      <c r="N8" s="23">
        <f aca="true" t="shared" si="2" ref="N8:N26">H8+L8</f>
        <v>3.1267663682035627</v>
      </c>
      <c r="O8" s="20">
        <v>4</v>
      </c>
      <c r="P8" s="27">
        <v>329.6</v>
      </c>
      <c r="Q8" s="46">
        <f>N8+0.8296</f>
        <v>3.956366368203563</v>
      </c>
      <c r="R8" s="28">
        <v>4</v>
      </c>
      <c r="S8" s="25" t="s">
        <v>49</v>
      </c>
    </row>
    <row r="9" spans="1:19" ht="15" customHeight="1" thickBot="1">
      <c r="A9" s="9">
        <v>3</v>
      </c>
      <c r="B9" s="17" t="s">
        <v>30</v>
      </c>
      <c r="C9" s="29">
        <v>59</v>
      </c>
      <c r="D9" s="19">
        <v>0.748540979446841</v>
      </c>
      <c r="E9" s="20">
        <v>23</v>
      </c>
      <c r="F9" s="21">
        <f t="shared" si="0"/>
        <v>0.847145488029466</v>
      </c>
      <c r="G9" s="22">
        <v>14</v>
      </c>
      <c r="H9" s="23">
        <f t="shared" si="1"/>
        <v>1.595686467476307</v>
      </c>
      <c r="I9" s="24">
        <v>8</v>
      </c>
      <c r="J9" s="25" t="s">
        <v>23</v>
      </c>
      <c r="K9" s="20">
        <v>187</v>
      </c>
      <c r="L9" s="21">
        <v>1.3981</v>
      </c>
      <c r="M9" s="26">
        <v>1</v>
      </c>
      <c r="N9" s="23">
        <f t="shared" si="2"/>
        <v>2.9937864674763066</v>
      </c>
      <c r="O9" s="20">
        <v>5</v>
      </c>
      <c r="P9" s="27">
        <v>342.7</v>
      </c>
      <c r="Q9" s="46">
        <f>N9+0.8974</f>
        <v>3.891186467476307</v>
      </c>
      <c r="R9" s="28">
        <v>4</v>
      </c>
      <c r="S9" s="25" t="s">
        <v>49</v>
      </c>
    </row>
    <row r="10" spans="1:19" ht="15" customHeight="1" thickBot="1">
      <c r="A10" s="9">
        <v>4</v>
      </c>
      <c r="B10" s="17" t="s">
        <v>31</v>
      </c>
      <c r="C10" s="30">
        <v>54.85</v>
      </c>
      <c r="D10" s="19">
        <v>0.6958893681806649</v>
      </c>
      <c r="E10" s="20">
        <v>39.5</v>
      </c>
      <c r="F10" s="21">
        <f t="shared" si="0"/>
        <v>1.4548802946593002</v>
      </c>
      <c r="G10" s="22">
        <v>1</v>
      </c>
      <c r="H10" s="23">
        <f t="shared" si="1"/>
        <v>2.150769662839965</v>
      </c>
      <c r="I10" s="24">
        <v>2</v>
      </c>
      <c r="J10" s="25" t="s">
        <v>24</v>
      </c>
      <c r="K10" s="20">
        <v>177</v>
      </c>
      <c r="L10" s="21">
        <v>1.556</v>
      </c>
      <c r="M10" s="26">
        <v>1</v>
      </c>
      <c r="N10" s="23">
        <f t="shared" si="2"/>
        <v>3.706769662839965</v>
      </c>
      <c r="O10" s="20">
        <v>1</v>
      </c>
      <c r="P10" s="27">
        <v>391.9</v>
      </c>
      <c r="Q10" s="46">
        <f>N10+0.9879</f>
        <v>4.694669662839965</v>
      </c>
      <c r="R10" s="28">
        <v>3</v>
      </c>
      <c r="S10" s="31" t="s">
        <v>49</v>
      </c>
    </row>
    <row r="11" spans="1:19" ht="15" customHeight="1" thickBot="1">
      <c r="A11" s="9">
        <v>5</v>
      </c>
      <c r="B11" s="17" t="s">
        <v>32</v>
      </c>
      <c r="C11" s="29">
        <v>49.6</v>
      </c>
      <c r="D11" s="19">
        <v>0.6292819081451408</v>
      </c>
      <c r="E11" s="20">
        <v>36</v>
      </c>
      <c r="F11" s="21">
        <f t="shared" si="0"/>
        <v>1.3259668508287294</v>
      </c>
      <c r="G11" s="22">
        <v>5</v>
      </c>
      <c r="H11" s="23">
        <f t="shared" si="1"/>
        <v>1.9552487589738703</v>
      </c>
      <c r="I11" s="24">
        <v>4</v>
      </c>
      <c r="J11" s="25" t="s">
        <v>27</v>
      </c>
      <c r="K11" s="20">
        <v>149</v>
      </c>
      <c r="L11" s="21">
        <v>0.9967</v>
      </c>
      <c r="M11" s="26">
        <v>3</v>
      </c>
      <c r="N11" s="23">
        <f t="shared" si="2"/>
        <v>2.95194875897387</v>
      </c>
      <c r="O11" s="20">
        <v>6</v>
      </c>
      <c r="P11" s="27">
        <v>404.3</v>
      </c>
      <c r="Q11" s="45">
        <f>N11+1.1944</f>
        <v>4.14634875897387</v>
      </c>
      <c r="R11" s="28">
        <v>6</v>
      </c>
      <c r="S11" s="25" t="s">
        <v>49</v>
      </c>
    </row>
    <row r="12" spans="1:19" ht="15" customHeight="1" thickBot="1">
      <c r="A12" s="9">
        <v>6</v>
      </c>
      <c r="B12" s="17" t="s">
        <v>33</v>
      </c>
      <c r="C12" s="29">
        <v>47</v>
      </c>
      <c r="D12" s="19">
        <v>0.5962953565085004</v>
      </c>
      <c r="E12" s="20">
        <v>39.5</v>
      </c>
      <c r="F12" s="21">
        <f t="shared" si="0"/>
        <v>1.4548802946593002</v>
      </c>
      <c r="G12" s="22">
        <v>1</v>
      </c>
      <c r="H12" s="23">
        <f t="shared" si="1"/>
        <v>2.0511756511678008</v>
      </c>
      <c r="I12" s="24">
        <v>3</v>
      </c>
      <c r="J12" s="25" t="s">
        <v>27</v>
      </c>
      <c r="K12" s="20">
        <v>183</v>
      </c>
      <c r="L12" s="21">
        <v>1.2241</v>
      </c>
      <c r="M12" s="26">
        <v>1</v>
      </c>
      <c r="N12" s="23">
        <f t="shared" si="2"/>
        <v>3.2752756511678007</v>
      </c>
      <c r="O12" s="20">
        <v>3</v>
      </c>
      <c r="P12" s="27">
        <v>427.8</v>
      </c>
      <c r="Q12" s="46">
        <f>N12+1.1802</f>
        <v>4.4554756511678</v>
      </c>
      <c r="R12" s="28">
        <v>1</v>
      </c>
      <c r="S12" s="25" t="s">
        <v>48</v>
      </c>
    </row>
    <row r="13" spans="1:19" ht="15" customHeight="1" thickBot="1">
      <c r="A13" s="9">
        <v>7</v>
      </c>
      <c r="B13" s="17" t="s">
        <v>34</v>
      </c>
      <c r="C13" s="32">
        <v>45.35</v>
      </c>
      <c r="D13" s="19">
        <v>0.5753615833544786</v>
      </c>
      <c r="E13" s="20">
        <v>29</v>
      </c>
      <c r="F13" s="21">
        <f t="shared" si="0"/>
        <v>1.0681399631675876</v>
      </c>
      <c r="G13" s="22">
        <v>8</v>
      </c>
      <c r="H13" s="23">
        <f t="shared" si="1"/>
        <v>1.6435015465220664</v>
      </c>
      <c r="I13" s="24">
        <v>7</v>
      </c>
      <c r="J13" s="25" t="s">
        <v>24</v>
      </c>
      <c r="K13" s="20">
        <v>81</v>
      </c>
      <c r="L13" s="21">
        <v>0.7121</v>
      </c>
      <c r="M13" s="26">
        <v>4</v>
      </c>
      <c r="N13" s="23">
        <f t="shared" si="2"/>
        <v>2.3556015465220663</v>
      </c>
      <c r="O13" s="20">
        <v>11</v>
      </c>
      <c r="P13" s="27"/>
      <c r="Q13" s="28"/>
      <c r="R13" s="28">
        <v>11</v>
      </c>
      <c r="S13" s="31" t="s">
        <v>51</v>
      </c>
    </row>
    <row r="14" spans="1:19" ht="15" customHeight="1" thickBot="1">
      <c r="A14" s="9">
        <v>8</v>
      </c>
      <c r="B14" s="17" t="s">
        <v>35</v>
      </c>
      <c r="C14" s="18">
        <v>39.2</v>
      </c>
      <c r="D14" s="19">
        <v>0.4973357015985791</v>
      </c>
      <c r="E14" s="20">
        <v>20.5</v>
      </c>
      <c r="F14" s="21">
        <f t="shared" si="0"/>
        <v>0.7550644567219154</v>
      </c>
      <c r="G14" s="22">
        <v>16</v>
      </c>
      <c r="H14" s="23">
        <f t="shared" si="1"/>
        <v>1.2524001583204944</v>
      </c>
      <c r="I14" s="24">
        <v>16</v>
      </c>
      <c r="J14" s="25" t="s">
        <v>23</v>
      </c>
      <c r="K14" s="20">
        <v>104</v>
      </c>
      <c r="L14" s="21">
        <v>0.7776</v>
      </c>
      <c r="M14" s="26">
        <v>4</v>
      </c>
      <c r="N14" s="23">
        <f t="shared" si="2"/>
        <v>2.0300001583204943</v>
      </c>
      <c r="O14" s="20">
        <v>16</v>
      </c>
      <c r="P14" s="27"/>
      <c r="Q14" s="28"/>
      <c r="R14" s="28">
        <v>16</v>
      </c>
      <c r="S14" s="25" t="s">
        <v>51</v>
      </c>
    </row>
    <row r="15" spans="1:19" ht="15" customHeight="1" thickBot="1">
      <c r="A15" s="9">
        <v>9</v>
      </c>
      <c r="B15" s="17" t="s">
        <v>36</v>
      </c>
      <c r="C15" s="22">
        <v>38.9</v>
      </c>
      <c r="D15" s="19">
        <v>0.4935295610251206</v>
      </c>
      <c r="E15" s="20">
        <v>21</v>
      </c>
      <c r="F15" s="21">
        <f t="shared" si="0"/>
        <v>0.7734806629834254</v>
      </c>
      <c r="G15" s="22">
        <v>15</v>
      </c>
      <c r="H15" s="23">
        <f t="shared" si="1"/>
        <v>1.267010224008546</v>
      </c>
      <c r="I15" s="24">
        <v>15</v>
      </c>
      <c r="J15" s="25" t="s">
        <v>22</v>
      </c>
      <c r="K15" s="20">
        <v>194</v>
      </c>
      <c r="L15" s="21">
        <v>1.1758</v>
      </c>
      <c r="M15" s="26">
        <v>2</v>
      </c>
      <c r="N15" s="23">
        <f t="shared" si="2"/>
        <v>2.4428102240085456</v>
      </c>
      <c r="O15" s="20">
        <v>10</v>
      </c>
      <c r="P15" s="27">
        <v>293.4</v>
      </c>
      <c r="Q15" s="46">
        <f>N15+0.8254</f>
        <v>3.2682102240085458</v>
      </c>
      <c r="R15" s="28">
        <v>9</v>
      </c>
      <c r="S15" s="25" t="s">
        <v>50</v>
      </c>
    </row>
    <row r="16" spans="1:19" ht="15" customHeight="1" thickBot="1">
      <c r="A16" s="9">
        <v>10</v>
      </c>
      <c r="B16" s="17" t="s">
        <v>37</v>
      </c>
      <c r="C16" s="18">
        <v>38.1</v>
      </c>
      <c r="D16" s="19">
        <v>0.48337985282923124</v>
      </c>
      <c r="E16" s="20">
        <v>19.5</v>
      </c>
      <c r="F16" s="21">
        <f t="shared" si="0"/>
        <v>0.7182320441988951</v>
      </c>
      <c r="G16" s="22">
        <v>19</v>
      </c>
      <c r="H16" s="23">
        <f t="shared" si="1"/>
        <v>1.2016118970281262</v>
      </c>
      <c r="I16" s="24">
        <v>17</v>
      </c>
      <c r="J16" s="25" t="s">
        <v>21</v>
      </c>
      <c r="K16" s="20">
        <v>221</v>
      </c>
      <c r="L16" s="21">
        <v>1.2701</v>
      </c>
      <c r="M16" s="26">
        <v>1</v>
      </c>
      <c r="N16" s="23">
        <f t="shared" si="2"/>
        <v>2.4717118970281264</v>
      </c>
      <c r="O16" s="20">
        <v>9</v>
      </c>
      <c r="P16" s="27">
        <v>378.5</v>
      </c>
      <c r="Q16" s="47">
        <f>N16+1.1587</f>
        <v>3.6304118970281265</v>
      </c>
      <c r="R16" s="18">
        <v>7</v>
      </c>
      <c r="S16" s="31" t="s">
        <v>50</v>
      </c>
    </row>
    <row r="17" spans="1:19" ht="15" customHeight="1" thickBot="1">
      <c r="A17" s="9">
        <v>11</v>
      </c>
      <c r="B17" s="17" t="s">
        <v>38</v>
      </c>
      <c r="C17" s="18">
        <v>36.9</v>
      </c>
      <c r="D17" s="19">
        <v>0.4681552905353971</v>
      </c>
      <c r="E17" s="20">
        <v>3</v>
      </c>
      <c r="F17" s="21">
        <f t="shared" si="0"/>
        <v>0.11049723756906078</v>
      </c>
      <c r="G17" s="22">
        <v>20</v>
      </c>
      <c r="H17" s="23">
        <f t="shared" si="1"/>
        <v>0.5786525281044579</v>
      </c>
      <c r="I17" s="24">
        <v>20</v>
      </c>
      <c r="J17" s="25" t="s">
        <v>21</v>
      </c>
      <c r="K17" s="20">
        <v>101</v>
      </c>
      <c r="L17" s="21">
        <v>0.5805</v>
      </c>
      <c r="M17" s="26">
        <v>4</v>
      </c>
      <c r="N17" s="23">
        <f t="shared" si="2"/>
        <v>1.159152528104458</v>
      </c>
      <c r="O17" s="20">
        <v>20</v>
      </c>
      <c r="P17" s="27"/>
      <c r="Q17" s="33"/>
      <c r="R17" s="18">
        <v>20</v>
      </c>
      <c r="S17" s="25" t="s">
        <v>51</v>
      </c>
    </row>
    <row r="18" spans="1:19" ht="15" customHeight="1" thickBot="1">
      <c r="A18" s="9">
        <v>12</v>
      </c>
      <c r="B18" s="17" t="s">
        <v>39</v>
      </c>
      <c r="C18" s="30">
        <v>35.95</v>
      </c>
      <c r="D18" s="19">
        <v>0.4561025120527786</v>
      </c>
      <c r="E18" s="20">
        <v>29.5</v>
      </c>
      <c r="F18" s="21">
        <f t="shared" si="0"/>
        <v>1.0865561694290977</v>
      </c>
      <c r="G18" s="22">
        <v>7</v>
      </c>
      <c r="H18" s="23">
        <f t="shared" si="1"/>
        <v>1.5426586814818763</v>
      </c>
      <c r="I18" s="24">
        <v>9</v>
      </c>
      <c r="J18" s="25" t="s">
        <v>22</v>
      </c>
      <c r="K18" s="20">
        <v>123</v>
      </c>
      <c r="L18" s="21">
        <v>0.7455</v>
      </c>
      <c r="M18" s="26">
        <v>3</v>
      </c>
      <c r="N18" s="23">
        <f t="shared" si="2"/>
        <v>2.2881586814818764</v>
      </c>
      <c r="O18" s="20">
        <v>14</v>
      </c>
      <c r="P18" s="27"/>
      <c r="Q18" s="33"/>
      <c r="R18" s="18">
        <v>14</v>
      </c>
      <c r="S18" s="25" t="s">
        <v>51</v>
      </c>
    </row>
    <row r="19" spans="1:19" ht="15" customHeight="1" thickBot="1">
      <c r="A19" s="9">
        <v>13</v>
      </c>
      <c r="B19" s="17" t="s">
        <v>40</v>
      </c>
      <c r="C19" s="29">
        <v>31.6</v>
      </c>
      <c r="D19" s="19">
        <v>0.4009134737376301</v>
      </c>
      <c r="E19" s="20">
        <v>24</v>
      </c>
      <c r="F19" s="21">
        <f t="shared" si="0"/>
        <v>0.8839779005524863</v>
      </c>
      <c r="G19" s="22">
        <v>13</v>
      </c>
      <c r="H19" s="23">
        <f t="shared" si="1"/>
        <v>1.2848913742901162</v>
      </c>
      <c r="I19" s="24">
        <v>14</v>
      </c>
      <c r="J19" s="25" t="s">
        <v>23</v>
      </c>
      <c r="K19" s="20">
        <v>118</v>
      </c>
      <c r="L19" s="21">
        <v>0.8822</v>
      </c>
      <c r="M19" s="26">
        <v>2</v>
      </c>
      <c r="N19" s="23">
        <f t="shared" si="2"/>
        <v>2.1670913742901163</v>
      </c>
      <c r="O19" s="20">
        <v>15</v>
      </c>
      <c r="P19" s="27"/>
      <c r="Q19" s="33"/>
      <c r="R19" s="18">
        <v>15</v>
      </c>
      <c r="S19" s="31" t="s">
        <v>51</v>
      </c>
    </row>
    <row r="20" spans="1:19" ht="15" customHeight="1" thickBot="1">
      <c r="A20" s="9">
        <v>14</v>
      </c>
      <c r="B20" s="17" t="s">
        <v>41</v>
      </c>
      <c r="C20" s="30">
        <v>30.5</v>
      </c>
      <c r="D20" s="19">
        <v>0.3869576249682822</v>
      </c>
      <c r="E20" s="20">
        <v>29</v>
      </c>
      <c r="F20" s="21">
        <f t="shared" si="0"/>
        <v>1.0681399631675876</v>
      </c>
      <c r="G20" s="22">
        <v>8</v>
      </c>
      <c r="H20" s="23">
        <f t="shared" si="1"/>
        <v>1.4550975881358699</v>
      </c>
      <c r="I20" s="24">
        <v>10</v>
      </c>
      <c r="J20" s="25" t="s">
        <v>24</v>
      </c>
      <c r="K20" s="20">
        <v>97</v>
      </c>
      <c r="L20" s="21">
        <v>0.8527</v>
      </c>
      <c r="M20" s="26">
        <v>2</v>
      </c>
      <c r="N20" s="23">
        <f t="shared" si="2"/>
        <v>2.3077975881358697</v>
      </c>
      <c r="O20" s="20">
        <v>13</v>
      </c>
      <c r="P20" s="27"/>
      <c r="Q20" s="33"/>
      <c r="R20" s="18">
        <v>13</v>
      </c>
      <c r="S20" s="25" t="s">
        <v>51</v>
      </c>
    </row>
    <row r="21" spans="1:19" ht="15" customHeight="1" thickBot="1">
      <c r="A21" s="9">
        <v>15</v>
      </c>
      <c r="B21" s="17" t="s">
        <v>42</v>
      </c>
      <c r="C21" s="18">
        <v>28.25</v>
      </c>
      <c r="D21" s="19">
        <v>0.35841157066734336</v>
      </c>
      <c r="E21" s="20">
        <v>26.5</v>
      </c>
      <c r="F21" s="21">
        <f t="shared" si="0"/>
        <v>0.9760589318600369</v>
      </c>
      <c r="G21" s="22">
        <v>11</v>
      </c>
      <c r="H21" s="23">
        <f t="shared" si="1"/>
        <v>1.3344705025273802</v>
      </c>
      <c r="I21" s="24">
        <v>12</v>
      </c>
      <c r="J21" s="25" t="s">
        <v>27</v>
      </c>
      <c r="K21" s="20">
        <v>175</v>
      </c>
      <c r="L21" s="21">
        <v>1.1706</v>
      </c>
      <c r="M21" s="26">
        <v>1</v>
      </c>
      <c r="N21" s="23">
        <f t="shared" si="2"/>
        <v>2.5050705025273805</v>
      </c>
      <c r="O21" s="20">
        <v>8</v>
      </c>
      <c r="P21" s="27">
        <v>379.9</v>
      </c>
      <c r="Q21" s="47">
        <f>N21+1.1587</f>
        <v>3.6637705025273806</v>
      </c>
      <c r="R21" s="18">
        <v>7</v>
      </c>
      <c r="S21" s="31" t="s">
        <v>50</v>
      </c>
    </row>
    <row r="22" spans="1:24" ht="15" customHeight="1" thickBot="1">
      <c r="A22" s="11">
        <v>16</v>
      </c>
      <c r="B22" s="17" t="s">
        <v>43</v>
      </c>
      <c r="C22" s="34">
        <v>28.05</v>
      </c>
      <c r="D22" s="19">
        <v>0.355874143618371</v>
      </c>
      <c r="E22" s="22">
        <v>26</v>
      </c>
      <c r="F22" s="21">
        <f t="shared" si="0"/>
        <v>0.9576427255985267</v>
      </c>
      <c r="G22" s="22">
        <v>12</v>
      </c>
      <c r="H22" s="23">
        <f t="shared" si="1"/>
        <v>1.3135168692168977</v>
      </c>
      <c r="I22" s="35">
        <v>13</v>
      </c>
      <c r="J22" s="25" t="s">
        <v>27</v>
      </c>
      <c r="K22" s="36">
        <v>91</v>
      </c>
      <c r="L22" s="36">
        <v>0.6087</v>
      </c>
      <c r="M22" s="36">
        <v>4</v>
      </c>
      <c r="N22" s="23">
        <f t="shared" si="2"/>
        <v>1.9222168692168977</v>
      </c>
      <c r="O22" s="36">
        <v>18</v>
      </c>
      <c r="P22" s="37"/>
      <c r="Q22" s="33"/>
      <c r="R22" s="33">
        <v>18</v>
      </c>
      <c r="S22" s="25" t="s">
        <v>51</v>
      </c>
      <c r="T22" s="10"/>
      <c r="U22" s="10"/>
      <c r="V22" s="10"/>
      <c r="W22" s="10"/>
      <c r="X22" s="10"/>
    </row>
    <row r="23" spans="1:19" ht="15" customHeight="1" thickBot="1">
      <c r="A23" s="9">
        <v>17</v>
      </c>
      <c r="B23" s="17" t="s">
        <v>44</v>
      </c>
      <c r="C23" s="38">
        <v>26.2</v>
      </c>
      <c r="D23" s="38">
        <v>0.33240294341537685</v>
      </c>
      <c r="E23" s="38">
        <v>30.5</v>
      </c>
      <c r="F23" s="21">
        <f t="shared" si="0"/>
        <v>1.1233885819521179</v>
      </c>
      <c r="G23" s="38">
        <v>6</v>
      </c>
      <c r="H23" s="23">
        <f t="shared" si="1"/>
        <v>1.4557915253674947</v>
      </c>
      <c r="I23" s="39">
        <v>10</v>
      </c>
      <c r="J23" s="40" t="s">
        <v>24</v>
      </c>
      <c r="K23" s="41">
        <v>100</v>
      </c>
      <c r="L23" s="41">
        <v>0.8791</v>
      </c>
      <c r="M23" s="41">
        <v>2</v>
      </c>
      <c r="N23" s="23">
        <f t="shared" si="2"/>
        <v>2.3348915253674947</v>
      </c>
      <c r="O23" s="41">
        <v>12</v>
      </c>
      <c r="P23" s="42"/>
      <c r="Q23" s="43"/>
      <c r="R23" s="44">
        <v>12</v>
      </c>
      <c r="S23" s="25" t="s">
        <v>51</v>
      </c>
    </row>
    <row r="24" spans="1:19" ht="15" customHeight="1" thickBot="1">
      <c r="A24" s="9">
        <v>18</v>
      </c>
      <c r="B24" s="17" t="s">
        <v>45</v>
      </c>
      <c r="C24" s="38">
        <v>22.8</v>
      </c>
      <c r="D24" s="38">
        <v>0.289266683582847</v>
      </c>
      <c r="E24" s="38">
        <v>39</v>
      </c>
      <c r="F24" s="21">
        <f t="shared" si="0"/>
        <v>1.4364640883977902</v>
      </c>
      <c r="G24" s="38">
        <v>3</v>
      </c>
      <c r="H24" s="23">
        <f t="shared" si="1"/>
        <v>1.7257307719806372</v>
      </c>
      <c r="I24" s="39">
        <v>6</v>
      </c>
      <c r="J24" s="40" t="s">
        <v>23</v>
      </c>
      <c r="K24" s="41">
        <v>126</v>
      </c>
      <c r="L24" s="41">
        <v>0.9421</v>
      </c>
      <c r="M24" s="41">
        <v>2</v>
      </c>
      <c r="N24" s="23">
        <f t="shared" si="2"/>
        <v>2.667830771980637</v>
      </c>
      <c r="O24" s="41">
        <v>7</v>
      </c>
      <c r="P24" s="42">
        <v>260.5</v>
      </c>
      <c r="Q24" s="48">
        <f>N24+0.6627</f>
        <v>3.330530771980637</v>
      </c>
      <c r="R24" s="44">
        <v>10</v>
      </c>
      <c r="S24" s="25" t="s">
        <v>51</v>
      </c>
    </row>
    <row r="25" spans="1:19" ht="15" customHeight="1" thickBot="1">
      <c r="A25" s="11">
        <v>19</v>
      </c>
      <c r="B25" s="17" t="s">
        <v>46</v>
      </c>
      <c r="C25" s="38">
        <v>21.6</v>
      </c>
      <c r="D25" s="38">
        <v>0.274042121289013</v>
      </c>
      <c r="E25" s="38">
        <v>20.5</v>
      </c>
      <c r="F25" s="21">
        <f t="shared" si="0"/>
        <v>0.7550644567219154</v>
      </c>
      <c r="G25" s="38">
        <v>16</v>
      </c>
      <c r="H25" s="23">
        <f t="shared" si="1"/>
        <v>1.0291065780109283</v>
      </c>
      <c r="I25" s="39">
        <v>18</v>
      </c>
      <c r="J25" s="40" t="s">
        <v>22</v>
      </c>
      <c r="K25" s="41">
        <v>126</v>
      </c>
      <c r="L25" s="41">
        <v>0.7636</v>
      </c>
      <c r="M25" s="41">
        <v>3</v>
      </c>
      <c r="N25" s="23">
        <f t="shared" si="2"/>
        <v>1.7927065780109284</v>
      </c>
      <c r="O25" s="41">
        <v>19</v>
      </c>
      <c r="P25" s="42"/>
      <c r="Q25" s="43"/>
      <c r="R25" s="44">
        <v>19</v>
      </c>
      <c r="S25" s="25" t="s">
        <v>51</v>
      </c>
    </row>
    <row r="26" spans="1:19" ht="15" customHeight="1" thickBot="1">
      <c r="A26" s="9">
        <v>20</v>
      </c>
      <c r="B26" s="17" t="s">
        <v>47</v>
      </c>
      <c r="C26" s="38">
        <v>21.5</v>
      </c>
      <c r="D26" s="38">
        <v>0.2727734077645268</v>
      </c>
      <c r="E26" s="38">
        <v>20</v>
      </c>
      <c r="F26" s="21">
        <f t="shared" si="0"/>
        <v>0.7366482504604052</v>
      </c>
      <c r="G26" s="38">
        <v>18</v>
      </c>
      <c r="H26" s="23">
        <f t="shared" si="1"/>
        <v>1.009421658224932</v>
      </c>
      <c r="I26" s="39">
        <v>19</v>
      </c>
      <c r="J26" s="40" t="s">
        <v>21</v>
      </c>
      <c r="K26" s="41">
        <v>157</v>
      </c>
      <c r="L26" s="41">
        <v>0.923</v>
      </c>
      <c r="M26" s="41">
        <v>3</v>
      </c>
      <c r="N26" s="23">
        <f t="shared" si="2"/>
        <v>1.932421658224932</v>
      </c>
      <c r="O26" s="41">
        <v>17</v>
      </c>
      <c r="P26" s="42"/>
      <c r="Q26" s="43"/>
      <c r="R26" s="44">
        <v>17</v>
      </c>
      <c r="S26" s="25" t="s">
        <v>51</v>
      </c>
    </row>
    <row r="27" ht="12.75">
      <c r="E27">
        <f>AVERAGE(E7:E26)</f>
        <v>27.15</v>
      </c>
    </row>
  </sheetData>
  <sheetProtection/>
  <mergeCells count="15">
    <mergeCell ref="H3:H6"/>
    <mergeCell ref="I3:I6"/>
    <mergeCell ref="J3:M3"/>
    <mergeCell ref="J4:M4"/>
    <mergeCell ref="J5:M5"/>
    <mergeCell ref="N3:N6"/>
    <mergeCell ref="O3:O6"/>
    <mergeCell ref="P3:S3"/>
    <mergeCell ref="P4:S4"/>
    <mergeCell ref="P5:S5"/>
    <mergeCell ref="B3:B5"/>
    <mergeCell ref="C3:D5"/>
    <mergeCell ref="E3:G3"/>
    <mergeCell ref="E4:G4"/>
    <mergeCell ref="E5:G5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MF</cp:lastModifiedBy>
  <cp:lastPrinted>2017-03-10T11:43:49Z</cp:lastPrinted>
  <dcterms:created xsi:type="dcterms:W3CDTF">2008-12-05T20:46:22Z</dcterms:created>
  <dcterms:modified xsi:type="dcterms:W3CDTF">2017-03-13T09:37:16Z</dcterms:modified>
  <cp:category/>
  <cp:version/>
  <cp:contentType/>
  <cp:contentStatus/>
</cp:coreProperties>
</file>